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/>
  <mc:AlternateContent xmlns:mc="http://schemas.openxmlformats.org/markup-compatibility/2006">
    <mc:Choice Requires="x15">
      <x15ac:absPath xmlns:x15ac="http://schemas.microsoft.com/office/spreadsheetml/2010/11/ac" url="/Users/pierre/Desktop/"/>
    </mc:Choice>
  </mc:AlternateContent>
  <xr:revisionPtr revIDLastSave="0" documentId="13_ncr:1_{F57409EA-BD6B-4D40-AF29-77C4A39DC041}" xr6:coauthVersionLast="47" xr6:coauthVersionMax="47" xr10:uidLastSave="{00000000-0000-0000-0000-000000000000}"/>
  <bookViews>
    <workbookView xWindow="44440" yWindow="2280" windowWidth="34020" windowHeight="22820" xr2:uid="{00000000-000D-0000-FFFF-FFFF00000000}"/>
  </bookViews>
  <sheets>
    <sheet name="Risicomatrix" sheetId="1" r:id="rId1"/>
    <sheet name="Dashboard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" i="2" l="1"/>
  <c r="C14" i="2"/>
  <c r="C13" i="2"/>
  <c r="C12" i="2"/>
  <c r="C11" i="2"/>
  <c r="C10" i="2"/>
  <c r="C5" i="2"/>
  <c r="C4" i="2"/>
  <c r="C3" i="2"/>
  <c r="F49" i="1"/>
  <c r="G49" i="1" s="1"/>
  <c r="F48" i="1"/>
  <c r="G48" i="1" s="1"/>
  <c r="F47" i="1"/>
  <c r="G47" i="1" s="1"/>
  <c r="F46" i="1"/>
  <c r="G46" i="1" s="1"/>
  <c r="F45" i="1"/>
  <c r="G45" i="1" s="1"/>
  <c r="F44" i="1"/>
  <c r="G44" i="1" s="1"/>
  <c r="F43" i="1"/>
  <c r="G43" i="1" s="1"/>
  <c r="F42" i="1"/>
  <c r="G42" i="1" s="1"/>
  <c r="F41" i="1"/>
  <c r="G41" i="1" s="1"/>
  <c r="F40" i="1"/>
  <c r="G40" i="1" s="1"/>
  <c r="F39" i="1"/>
  <c r="G39" i="1" s="1"/>
  <c r="F38" i="1"/>
  <c r="G38" i="1" s="1"/>
  <c r="F37" i="1"/>
  <c r="G37" i="1" s="1"/>
  <c r="F36" i="1"/>
  <c r="G36" i="1" s="1"/>
  <c r="F35" i="1"/>
  <c r="G35" i="1" s="1"/>
  <c r="F34" i="1"/>
  <c r="G34" i="1" s="1"/>
  <c r="F33" i="1"/>
  <c r="G33" i="1" s="1"/>
  <c r="F32" i="1"/>
  <c r="G32" i="1" s="1"/>
  <c r="F31" i="1"/>
  <c r="G31" i="1" s="1"/>
  <c r="F30" i="1"/>
  <c r="G30" i="1" s="1"/>
  <c r="F29" i="1"/>
  <c r="G29" i="1" s="1"/>
  <c r="F28" i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F19" i="1"/>
  <c r="G19" i="1" s="1"/>
  <c r="F18" i="1"/>
  <c r="G18" i="1" s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 l="1"/>
  <c r="G11" i="1" s="1"/>
  <c r="F10" i="1"/>
  <c r="G10" i="1" s="1"/>
  <c r="F9" i="1"/>
  <c r="G9" i="1" s="1"/>
  <c r="F8" i="1"/>
  <c r="G8" i="1" s="1"/>
  <c r="F7" i="1"/>
  <c r="G7" i="1" s="1"/>
  <c r="F6" i="1"/>
  <c r="G6" i="1" s="1"/>
  <c r="F5" i="1"/>
  <c r="G5" i="1" s="1"/>
  <c r="F4" i="1"/>
  <c r="G4" i="1" s="1"/>
  <c r="F3" i="1"/>
  <c r="B14" i="2" l="1"/>
  <c r="B13" i="2"/>
  <c r="B10" i="2"/>
  <c r="G3" i="1"/>
  <c r="B11" i="2"/>
  <c r="B12" i="2"/>
</calcChain>
</file>

<file path=xl/sharedStrings.xml><?xml version="1.0" encoding="utf-8"?>
<sst xmlns="http://schemas.openxmlformats.org/spreadsheetml/2006/main" count="114" uniqueCount="111">
  <si>
    <t>ID</t>
  </si>
  <si>
    <t>Beschrijving</t>
  </si>
  <si>
    <t>Kans (1-5)</t>
  </si>
  <si>
    <t>Impact (1-5)</t>
  </si>
  <si>
    <t>Score</t>
  </si>
  <si>
    <t>Classificatie</t>
  </si>
  <si>
    <t>R1</t>
  </si>
  <si>
    <t>Risico 1</t>
  </si>
  <si>
    <t>R2</t>
  </si>
  <si>
    <t>Risico 2</t>
  </si>
  <si>
    <t>R3</t>
  </si>
  <si>
    <t>Risico 3</t>
  </si>
  <si>
    <t>R4</t>
  </si>
  <si>
    <t>Risico 4</t>
  </si>
  <si>
    <t>R5</t>
  </si>
  <si>
    <t>Risico 5</t>
  </si>
  <si>
    <t>R6</t>
  </si>
  <si>
    <t>Risico 6</t>
  </si>
  <si>
    <t>R7</t>
  </si>
  <si>
    <t>Risico 7</t>
  </si>
  <si>
    <t>R8</t>
  </si>
  <si>
    <t>Risico 8</t>
  </si>
  <si>
    <t>R9</t>
  </si>
  <si>
    <t>Risico 9</t>
  </si>
  <si>
    <t>R10</t>
  </si>
  <si>
    <t>Risico 10</t>
  </si>
  <si>
    <t>Dashboard Risicomanagement</t>
  </si>
  <si>
    <t>Aantal</t>
  </si>
  <si>
    <t>Laag</t>
  </si>
  <si>
    <t>Middel</t>
  </si>
  <si>
    <t>Hoog</t>
  </si>
  <si>
    <t>Top 5 risico’s op score</t>
  </si>
  <si>
    <t>Risico ID</t>
  </si>
  <si>
    <t>Risicomatrix</t>
  </si>
  <si>
    <t>Opmerkingen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</si>
  <si>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</si>
  <si>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</si>
  <si>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</si>
  <si>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</si>
  <si>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</si>
  <si>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</si>
  <si>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</si>
  <si>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</si>
  <si>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</si>
  <si>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</si>
  <si>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</si>
  <si>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</si>
  <si>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</si>
  <si>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</si>
  <si>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</si>
  <si>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</si>
  <si>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</si>
  <si>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</si>
  <si>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</si>
  <si>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</si>
  <si>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R31</t>
  </si>
  <si>
    <t>R32</t>
  </si>
  <si>
    <t>R33</t>
  </si>
  <si>
    <t>R34</t>
  </si>
  <si>
    <t>R35</t>
  </si>
  <si>
    <t>R36</t>
  </si>
  <si>
    <t>R37</t>
  </si>
  <si>
    <t>R38</t>
  </si>
  <si>
    <t>R39</t>
  </si>
  <si>
    <t>R40</t>
  </si>
  <si>
    <t>R41</t>
  </si>
  <si>
    <t>R42</t>
  </si>
  <si>
    <t>R43</t>
  </si>
  <si>
    <t>R44</t>
  </si>
  <si>
    <t>R45</t>
  </si>
  <si>
    <t>R46</t>
  </si>
  <si>
    <t>R47</t>
  </si>
  <si>
    <t>Risico 11</t>
  </si>
  <si>
    <t>Risico 12</t>
  </si>
  <si>
    <t>Risico 13</t>
  </si>
  <si>
    <t>Risico 14</t>
  </si>
  <si>
    <t>Risico 15</t>
  </si>
  <si>
    <t>Risico 16</t>
  </si>
  <si>
    <t>Risico 17</t>
  </si>
  <si>
    <t>Risico 18</t>
  </si>
  <si>
    <t>Risico 19</t>
  </si>
  <si>
    <t>Risico 20</t>
  </si>
  <si>
    <t>Risico 21</t>
  </si>
  <si>
    <t>Risico 22</t>
  </si>
  <si>
    <t>Risico 23</t>
  </si>
  <si>
    <t>Risico 24</t>
  </si>
  <si>
    <t>Risico 25</t>
  </si>
  <si>
    <t>Risico 26</t>
  </si>
  <si>
    <t>Risico 27</t>
  </si>
  <si>
    <t>Risico 28</t>
  </si>
  <si>
    <t>Risico 29</t>
  </si>
  <si>
    <t>Risico 30</t>
  </si>
  <si>
    <t>Risico 31</t>
  </si>
  <si>
    <t>Risico 32</t>
  </si>
  <si>
    <t>Risico 33</t>
  </si>
  <si>
    <t>Risico 34</t>
  </si>
  <si>
    <t>Risico 35</t>
  </si>
  <si>
    <t>Risico 36</t>
  </si>
  <si>
    <t>Risico 37</t>
  </si>
  <si>
    <t>Risico 38</t>
  </si>
  <si>
    <t>Risico 39</t>
  </si>
  <si>
    <t>Risico 40</t>
  </si>
  <si>
    <t>Risico 41</t>
  </si>
  <si>
    <t>Risico 42</t>
  </si>
  <si>
    <t>Risico 43</t>
  </si>
  <si>
    <t>Risico 44</t>
  </si>
  <si>
    <t>Risico 45</t>
  </si>
  <si>
    <t>Risico 46</t>
  </si>
  <si>
    <t>Risico 47</t>
  </si>
  <si>
    <t>Datum:</t>
  </si>
  <si>
    <t>Totaal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</si>
</sst>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yy"/>
  </numFmts>
  <fonts count="1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36"/>
      <color theme="4" tint="-0.499984740745262"/>
      <name val="Calibri"/>
      <family val="2"/>
      <scheme val="minor"/>
    </font>
    <font>
      <sz val="12"/>
      <color theme="1"/>
      <name val="Calibri (Hoofdtekst)"/>
    </font>
    <font>
      <b/>
      <sz val="12"/>
      <color rgb="FFFFFFFF"/>
      <name val="Calibri (Hoofdtekst)"/>
    </font>
    <font>
      <sz val="36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0"/>
      <name val="Calibri (Hoofdtekst)"/>
    </font>
    <font>
      <b/>
      <sz val="16"/>
      <color theme="3" tint="-0.499984740745262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rgb="FF4472C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/>
    <xf numFmtId="0" fontId="4" fillId="2" borderId="0" xfId="0" applyFont="1" applyFill="1" applyAlignment="1">
      <alignment horizontal="left" indent="1"/>
    </xf>
    <xf numFmtId="0" fontId="5" fillId="3" borderId="0" xfId="0" applyFont="1" applyFill="1" applyAlignment="1">
      <alignment horizontal="left" indent="1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2" borderId="0" xfId="0" applyFont="1" applyFill="1" applyBorder="1" applyAlignment="1"/>
    <xf numFmtId="0" fontId="6" fillId="0" borderId="0" xfId="0" applyFont="1" applyAlignment="1"/>
    <xf numFmtId="0" fontId="5" fillId="3" borderId="0" xfId="0" applyFont="1" applyFill="1" applyAlignment="1">
      <alignment horizontal="left"/>
    </xf>
    <xf numFmtId="0" fontId="6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2" fillId="4" borderId="0" xfId="0" applyFont="1" applyFill="1"/>
    <xf numFmtId="0" fontId="3" fillId="2" borderId="0" xfId="0" applyFont="1" applyFill="1" applyBorder="1" applyAlignment="1">
      <alignment vertical="center"/>
    </xf>
    <xf numFmtId="0" fontId="6" fillId="2" borderId="0" xfId="0" applyFont="1" applyFill="1" applyBorder="1" applyAlignment="1"/>
    <xf numFmtId="0" fontId="6" fillId="2" borderId="0" xfId="0" applyFont="1" applyFill="1" applyAlignment="1"/>
    <xf numFmtId="0" fontId="1" fillId="2" borderId="0" xfId="0" applyFont="1" applyFill="1"/>
    <xf numFmtId="0" fontId="8" fillId="2" borderId="0" xfId="0" applyFont="1" applyFill="1"/>
    <xf numFmtId="0" fontId="9" fillId="4" borderId="0" xfId="0" applyFont="1" applyFill="1" applyAlignment="1">
      <alignment horizontal="center"/>
    </xf>
    <xf numFmtId="0" fontId="8" fillId="5" borderId="0" xfId="0" applyFont="1" applyFill="1" applyAlignment="1">
      <alignment horizontal="center"/>
    </xf>
    <xf numFmtId="0" fontId="10" fillId="4" borderId="0" xfId="0" applyFont="1" applyFill="1" applyAlignment="1">
      <alignment horizontal="center" vertical="center"/>
    </xf>
    <xf numFmtId="0" fontId="8" fillId="0" borderId="0" xfId="0" applyFont="1" applyAlignment="1">
      <alignment horizontal="center"/>
    </xf>
    <xf numFmtId="0" fontId="11" fillId="2" borderId="0" xfId="0" applyFont="1" applyFill="1" applyAlignment="1">
      <alignment horizontal="right" vertical="center"/>
    </xf>
    <xf numFmtId="164" fontId="11" fillId="2" borderId="0" xfId="0" applyNumberFormat="1" applyFont="1" applyFill="1" applyAlignment="1">
      <alignment horizontal="left" vertical="center"/>
    </xf>
    <xf numFmtId="0" fontId="12" fillId="5" borderId="0" xfId="0" applyFont="1" applyFill="1" applyAlignment="1">
      <alignment horizontal="center"/>
    </xf>
    <xf numFmtId="0" fontId="13" fillId="2" borderId="0" xfId="0" applyFont="1" applyFill="1" applyAlignment="1">
      <alignment horizontal="right"/>
    </xf>
    <xf numFmtId="0" fontId="13" fillId="2" borderId="0" xfId="0" applyFont="1" applyFill="1" applyAlignment="1">
      <alignment horizontal="left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nl-NL"/>
              <a:t>Verdeling risico’s per classificatie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Dashboard!$C$2</c:f>
              <c:strCache>
                <c:ptCount val="1"/>
                <c:pt idx="0">
                  <c:v>Aantal</c:v>
                </c:pt>
              </c:strCache>
            </c:strRef>
          </c:tx>
          <c:spPr>
            <a:ln>
              <a:prstDash val="solid"/>
            </a:ln>
          </c:spPr>
          <c:invertIfNegative val="0"/>
          <c:cat>
            <c:strRef>
              <c:f>Dashboard!$B$3:$B$5</c:f>
              <c:strCache>
                <c:ptCount val="3"/>
                <c:pt idx="0">
                  <c:v>Laag</c:v>
                </c:pt>
                <c:pt idx="1">
                  <c:v>Middel</c:v>
                </c:pt>
                <c:pt idx="2">
                  <c:v>Hoog</c:v>
                </c:pt>
              </c:strCache>
            </c:strRef>
          </c:cat>
          <c:val>
            <c:numRef>
              <c:f>Dashboard!$C$3:$C$5</c:f>
              <c:numCache>
                <c:formatCode>General</c:formatCode>
                <c:ptCount val="3"/>
                <c:pt idx="0">
                  <c:v>8</c:v>
                </c:pt>
                <c:pt idx="1">
                  <c:v>17</c:v>
                </c:pt>
                <c:pt idx="2">
                  <c:v>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DFE-AE43-A2BB-55B70A4BD73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Classificatie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0"/>
        <c:crosses val="autoZero"/>
        <c:auto val="0"/>
        <c:lblAlgn val="ctr"/>
        <c:lblOffset val="100"/>
        <c:noMultiLvlLbl val="0"/>
      </c:catAx>
      <c:valAx>
        <c:axId val="100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nl-NL"/>
                  <a:t>Aantal</a:t>
                </a:r>
              </a:p>
            </c:rich>
          </c:tx>
          <c:overlay val="0"/>
        </c:title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1</xdr:row>
      <xdr:rowOff>0</xdr:rowOff>
    </xdr:from>
    <xdr:ext cx="7073900" cy="3175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49"/>
  <sheetViews>
    <sheetView tabSelected="1" workbookViewId="0">
      <pane ySplit="2" topLeftCell="A3" activePane="bottomLeft" state="frozen"/>
      <selection pane="bottomLeft" activeCell="B1" sqref="B1:E1"/>
    </sheetView>
  </sheetViews>
  <sheetFormatPr baseColWidth="10" defaultColWidth="8.83203125" defaultRowHeight="16" x14ac:dyDescent="0.2"/>
  <cols>
    <col min="1" max="1" width="3.33203125" style="3" customWidth="1"/>
    <col min="2" max="2" width="7.5" style="4" customWidth="1"/>
    <col min="3" max="3" width="33.83203125" style="3" customWidth="1"/>
    <col min="4" max="6" width="13.33203125" style="12" customWidth="1"/>
    <col min="7" max="7" width="15.5" style="12" customWidth="1"/>
    <col min="8" max="8" width="41.33203125" style="3" customWidth="1"/>
    <col min="9" max="16384" width="8.83203125" style="3"/>
  </cols>
  <sheetData>
    <row r="1" spans="2:8" s="7" customFormat="1" ht="65" customHeight="1" x14ac:dyDescent="0.55000000000000004">
      <c r="B1" s="2" t="s">
        <v>33</v>
      </c>
      <c r="C1" s="8"/>
      <c r="D1" s="9"/>
      <c r="E1" s="9"/>
      <c r="F1" s="11"/>
      <c r="G1" s="23" t="s">
        <v>109</v>
      </c>
      <c r="H1" s="24">
        <v>45659</v>
      </c>
    </row>
    <row r="2" spans="2:8" x14ac:dyDescent="0.2">
      <c r="B2" s="5" t="s">
        <v>0</v>
      </c>
      <c r="C2" s="10" t="s">
        <v>1</v>
      </c>
      <c r="D2" s="6" t="s">
        <v>2</v>
      </c>
      <c r="E2" s="6" t="s">
        <v>3</v>
      </c>
      <c r="F2" s="6" t="s">
        <v>4</v>
      </c>
      <c r="G2" s="6" t="s">
        <v>5</v>
      </c>
      <c r="H2" s="13" t="s">
        <v>34</v>
      </c>
    </row>
    <row r="3" spans="2:8" x14ac:dyDescent="0.2">
      <c r="B3" s="4" t="s">
        <v>6</v>
      </c>
      <c r="C3" s="3" t="s">
        <v>7</v>
      </c>
      <c r="D3" s="12">
        <v>3</v>
      </c>
      <c r="E3" s="12">
        <v>4</v>
      </c>
      <c r="F3" s="12">
        <f t="shared" ref="F3:F11" si="0">D3*E3</f>
        <v>12</v>
      </c>
      <c r="G3" s="12" t="str">
        <f t="shared" ref="G3:G11" si="1">IF(F3&lt;=5,"Laag",IF(F3&lt;=12,"Middel","Hoog"))</f>
        <v>Middel</v>
      </c>
    </row>
    <row r="4" spans="2:8" x14ac:dyDescent="0.2">
      <c r="B4" s="4" t="s">
        <v>8</v>
      </c>
      <c r="C4" s="3" t="s">
        <v>9</v>
      </c>
      <c r="D4" s="12">
        <v>2</v>
      </c>
      <c r="E4" s="12">
        <v>3</v>
      </c>
      <c r="F4" s="12">
        <f t="shared" si="0"/>
        <v>6</v>
      </c>
      <c r="G4" s="12" t="str">
        <f t="shared" si="1"/>
        <v>Middel</v>
      </c>
    </row>
    <row r="5" spans="2:8" x14ac:dyDescent="0.2">
      <c r="B5" s="4" t="s">
        <v>10</v>
      </c>
      <c r="C5" s="3" t="s">
        <v>11</v>
      </c>
      <c r="D5" s="12">
        <v>4</v>
      </c>
      <c r="E5" s="12">
        <v>2</v>
      </c>
      <c r="F5" s="12">
        <f t="shared" si="0"/>
        <v>8</v>
      </c>
      <c r="G5" s="12" t="str">
        <f t="shared" si="1"/>
        <v>Middel</v>
      </c>
    </row>
    <row r="6" spans="2:8" x14ac:dyDescent="0.2">
      <c r="B6" s="4" t="s">
        <v>12</v>
      </c>
      <c r="C6" s="3" t="s">
        <v>13</v>
      </c>
      <c r="D6" s="12">
        <v>5</v>
      </c>
      <c r="E6" s="12">
        <v>5</v>
      </c>
      <c r="F6" s="12">
        <f t="shared" si="0"/>
        <v>25</v>
      </c>
      <c r="G6" s="12" t="str">
        <f t="shared" si="1"/>
        <v>Hoog</v>
      </c>
    </row>
    <row r="7" spans="2:8" x14ac:dyDescent="0.2">
      <c r="B7" s="4" t="s">
        <v>14</v>
      </c>
      <c r="C7" s="3" t="s">
        <v>15</v>
      </c>
      <c r="D7" s="12">
        <v>1</v>
      </c>
      <c r="E7" s="12">
        <v>1</v>
      </c>
      <c r="F7" s="12">
        <f t="shared" si="0"/>
        <v>1</v>
      </c>
      <c r="G7" s="12" t="str">
        <f t="shared" si="1"/>
        <v>Laag</v>
      </c>
    </row>
    <row r="8" spans="2:8" x14ac:dyDescent="0.2">
      <c r="B8" s="4" t="s">
        <v>16</v>
      </c>
      <c r="C8" s="3" t="s">
        <v>17</v>
      </c>
      <c r="D8" s="12">
        <v>2</v>
      </c>
      <c r="E8" s="12">
        <v>4</v>
      </c>
      <c r="F8" s="12">
        <f t="shared" si="0"/>
        <v>8</v>
      </c>
      <c r="G8" s="12" t="str">
        <f t="shared" si="1"/>
        <v>Middel</v>
      </c>
    </row>
    <row r="9" spans="2:8" x14ac:dyDescent="0.2">
      <c r="B9" s="4" t="s">
        <v>18</v>
      </c>
      <c r="C9" s="3" t="s">
        <v>19</v>
      </c>
      <c r="D9" s="12">
        <v>3</v>
      </c>
      <c r="E9" s="12">
        <v>5</v>
      </c>
      <c r="F9" s="12">
        <f t="shared" si="0"/>
        <v>15</v>
      </c>
      <c r="G9" s="12" t="str">
        <f t="shared" si="1"/>
        <v>Hoog</v>
      </c>
    </row>
    <row r="10" spans="2:8" x14ac:dyDescent="0.2">
      <c r="B10" s="4" t="s">
        <v>20</v>
      </c>
      <c r="C10" s="3" t="s">
        <v>21</v>
      </c>
      <c r="D10" s="12">
        <v>4</v>
      </c>
      <c r="E10" s="12">
        <v>2</v>
      </c>
      <c r="F10" s="12">
        <f t="shared" si="0"/>
        <v>8</v>
      </c>
      <c r="G10" s="12" t="str">
        <f t="shared" si="1"/>
        <v>Middel</v>
      </c>
    </row>
    <row r="11" spans="2:8" x14ac:dyDescent="0.2">
      <c r="B11" s="4" t="s">
        <v>22</v>
      </c>
      <c r="C11" s="3" t="s">
        <v>23</v>
      </c>
      <c r="D11" s="12">
        <v>5</v>
      </c>
      <c r="E11" s="12">
        <v>3</v>
      </c>
      <c r="F11" s="12">
        <f t="shared" si="0"/>
        <v>15</v>
      </c>
      <c r="G11" s="12" t="str">
        <f t="shared" si="1"/>
        <v>Hoog</v>
      </c>
    </row>
    <row r="12" spans="2:8" x14ac:dyDescent="0.2">
      <c r="B12" s="4" t="s">
        <v>24</v>
      </c>
      <c r="C12" s="3" t="s">
        <v>25</v>
      </c>
      <c r="D12" s="12">
        <v>5</v>
      </c>
      <c r="E12" s="12">
        <v>5</v>
      </c>
      <c r="F12" s="12">
        <f t="shared" ref="F12:F24" si="2">D12*E12</f>
        <v>25</v>
      </c>
      <c r="G12" s="12" t="str">
        <f t="shared" ref="G12:G24" si="3">IF(F12&lt;=5,"Laag",IF(F12&lt;=12,"Middel","Hoog"))</f>
        <v>Hoog</v>
      </c>
    </row>
    <row r="13" spans="2:8" x14ac:dyDescent="0.2">
      <c r="B13" s="4" t="s">
        <v>35</v>
      </c>
      <c r="C13" s="3" t="s">
        <v>72</v>
      </c>
      <c r="D13" s="12">
        <v>1</v>
      </c>
      <c r="E13" s="12">
        <v>1</v>
      </c>
      <c r="F13" s="12">
        <f t="shared" si="2"/>
        <v>1</v>
      </c>
      <c r="G13" s="12" t="str">
        <f t="shared" si="3"/>
        <v>Laag</v>
      </c>
    </row>
    <row r="14" spans="2:8" x14ac:dyDescent="0.2">
      <c r="B14" s="4" t="s">
        <v>36</v>
      </c>
      <c r="C14" s="3" t="s">
        <v>73</v>
      </c>
      <c r="D14" s="12">
        <v>5</v>
      </c>
      <c r="E14" s="12">
        <v>5</v>
      </c>
      <c r="F14" s="12">
        <f t="shared" si="2"/>
        <v>25</v>
      </c>
      <c r="G14" s="12" t="str">
        <f t="shared" si="3"/>
        <v>Hoog</v>
      </c>
    </row>
    <row r="15" spans="2:8" x14ac:dyDescent="0.2">
      <c r="B15" s="4" t="s">
        <v>37</v>
      </c>
      <c r="C15" s="3" t="s">
        <v>74</v>
      </c>
      <c r="D15" s="12">
        <v>1</v>
      </c>
      <c r="E15" s="12">
        <v>1</v>
      </c>
      <c r="F15" s="12">
        <f t="shared" si="2"/>
        <v>1</v>
      </c>
      <c r="G15" s="12" t="str">
        <f t="shared" si="3"/>
        <v>Laag</v>
      </c>
    </row>
    <row r="16" spans="2:8" x14ac:dyDescent="0.2">
      <c r="B16" s="4" t="s">
        <v>38</v>
      </c>
      <c r="C16" s="3" t="s">
        <v>75</v>
      </c>
      <c r="D16" s="12">
        <v>2</v>
      </c>
      <c r="E16" s="12">
        <v>4</v>
      </c>
      <c r="F16" s="12">
        <f t="shared" si="2"/>
        <v>8</v>
      </c>
      <c r="G16" s="12" t="str">
        <f t="shared" si="3"/>
        <v>Middel</v>
      </c>
    </row>
    <row r="17" spans="2:7" x14ac:dyDescent="0.2">
      <c r="B17" s="4" t="s">
        <v>39</v>
      </c>
      <c r="C17" s="3" t="s">
        <v>76</v>
      </c>
      <c r="D17" s="12">
        <v>3</v>
      </c>
      <c r="E17" s="12">
        <v>5</v>
      </c>
      <c r="F17" s="12">
        <f t="shared" si="2"/>
        <v>15</v>
      </c>
      <c r="G17" s="12" t="str">
        <f t="shared" si="3"/>
        <v>Hoog</v>
      </c>
    </row>
    <row r="18" spans="2:7" x14ac:dyDescent="0.2">
      <c r="B18" s="4" t="s">
        <v>40</v>
      </c>
      <c r="C18" s="3" t="s">
        <v>77</v>
      </c>
      <c r="D18" s="12">
        <v>5</v>
      </c>
      <c r="E18" s="12">
        <v>5</v>
      </c>
      <c r="F18" s="12">
        <f t="shared" si="2"/>
        <v>25</v>
      </c>
      <c r="G18" s="12" t="str">
        <f t="shared" si="3"/>
        <v>Hoog</v>
      </c>
    </row>
    <row r="19" spans="2:7" x14ac:dyDescent="0.2">
      <c r="B19" s="4" t="s">
        <v>41</v>
      </c>
      <c r="C19" s="3" t="s">
        <v>78</v>
      </c>
      <c r="D19" s="12">
        <v>1</v>
      </c>
      <c r="E19" s="12">
        <v>1</v>
      </c>
      <c r="F19" s="12">
        <f t="shared" si="2"/>
        <v>1</v>
      </c>
      <c r="G19" s="12" t="str">
        <f t="shared" si="3"/>
        <v>Laag</v>
      </c>
    </row>
    <row r="20" spans="2:7" x14ac:dyDescent="0.2">
      <c r="B20" s="4" t="s">
        <v>42</v>
      </c>
      <c r="C20" s="3" t="s">
        <v>79</v>
      </c>
      <c r="D20" s="12">
        <v>2</v>
      </c>
      <c r="E20" s="12">
        <v>4</v>
      </c>
      <c r="F20" s="12">
        <f t="shared" si="2"/>
        <v>8</v>
      </c>
      <c r="G20" s="12" t="str">
        <f t="shared" si="3"/>
        <v>Middel</v>
      </c>
    </row>
    <row r="21" spans="2:7" x14ac:dyDescent="0.2">
      <c r="B21" s="4" t="s">
        <v>43</v>
      </c>
      <c r="C21" s="3" t="s">
        <v>80</v>
      </c>
      <c r="D21" s="12">
        <v>2</v>
      </c>
      <c r="E21" s="12">
        <v>4</v>
      </c>
      <c r="F21" s="12">
        <f t="shared" si="2"/>
        <v>8</v>
      </c>
      <c r="G21" s="12" t="str">
        <f t="shared" si="3"/>
        <v>Middel</v>
      </c>
    </row>
    <row r="22" spans="2:7" x14ac:dyDescent="0.2">
      <c r="B22" s="4" t="s">
        <v>44</v>
      </c>
      <c r="C22" s="3" t="s">
        <v>81</v>
      </c>
      <c r="D22" s="12">
        <v>3</v>
      </c>
      <c r="E22" s="12">
        <v>5</v>
      </c>
      <c r="F22" s="12">
        <f t="shared" si="2"/>
        <v>15</v>
      </c>
      <c r="G22" s="12" t="str">
        <f t="shared" si="3"/>
        <v>Hoog</v>
      </c>
    </row>
    <row r="23" spans="2:7" x14ac:dyDescent="0.2">
      <c r="B23" s="4" t="s">
        <v>45</v>
      </c>
      <c r="C23" s="3" t="s">
        <v>82</v>
      </c>
      <c r="D23" s="12">
        <v>4</v>
      </c>
      <c r="E23" s="12">
        <v>2</v>
      </c>
      <c r="F23" s="12">
        <f t="shared" si="2"/>
        <v>8</v>
      </c>
      <c r="G23" s="12" t="str">
        <f t="shared" si="3"/>
        <v>Middel</v>
      </c>
    </row>
    <row r="24" spans="2:7" x14ac:dyDescent="0.2">
      <c r="B24" s="4" t="s">
        <v>46</v>
      </c>
      <c r="C24" s="3" t="s">
        <v>83</v>
      </c>
      <c r="D24" s="12">
        <v>5</v>
      </c>
      <c r="E24" s="12">
        <v>3</v>
      </c>
      <c r="F24" s="12">
        <f t="shared" si="2"/>
        <v>15</v>
      </c>
      <c r="G24" s="12" t="str">
        <f t="shared" si="3"/>
        <v>Hoog</v>
      </c>
    </row>
    <row r="25" spans="2:7" x14ac:dyDescent="0.2">
      <c r="B25" s="4" t="s">
        <v>47</v>
      </c>
      <c r="C25" s="3" t="s">
        <v>84</v>
      </c>
      <c r="D25" s="12">
        <v>5</v>
      </c>
      <c r="E25" s="12">
        <v>5</v>
      </c>
      <c r="F25" s="12">
        <f t="shared" ref="F25:F48" si="4">D25*E25</f>
        <v>25</v>
      </c>
      <c r="G25" s="12" t="str">
        <f t="shared" ref="G25:G48" si="5">IF(F25&lt;=5,"Laag",IF(F25&lt;=12,"Middel","Hoog"))</f>
        <v>Hoog</v>
      </c>
    </row>
    <row r="26" spans="2:7" x14ac:dyDescent="0.2">
      <c r="B26" s="4" t="s">
        <v>48</v>
      </c>
      <c r="C26" s="3" t="s">
        <v>85</v>
      </c>
      <c r="D26" s="12">
        <v>1</v>
      </c>
      <c r="E26" s="12">
        <v>1</v>
      </c>
      <c r="F26" s="12">
        <f t="shared" si="4"/>
        <v>1</v>
      </c>
      <c r="G26" s="12" t="str">
        <f t="shared" si="5"/>
        <v>Laag</v>
      </c>
    </row>
    <row r="27" spans="2:7" x14ac:dyDescent="0.2">
      <c r="B27" s="4" t="s">
        <v>49</v>
      </c>
      <c r="C27" s="3" t="s">
        <v>86</v>
      </c>
      <c r="D27" s="12">
        <v>5</v>
      </c>
      <c r="E27" s="12">
        <v>5</v>
      </c>
      <c r="F27" s="12">
        <f t="shared" si="4"/>
        <v>25</v>
      </c>
      <c r="G27" s="12" t="str">
        <f t="shared" si="5"/>
        <v>Hoog</v>
      </c>
    </row>
    <row r="28" spans="2:7" x14ac:dyDescent="0.2">
      <c r="B28" s="4" t="s">
        <v>50</v>
      </c>
      <c r="C28" s="3" t="s">
        <v>87</v>
      </c>
      <c r="D28" s="12">
        <v>1</v>
      </c>
      <c r="E28" s="12">
        <v>1</v>
      </c>
      <c r="F28" s="12">
        <f t="shared" si="4"/>
        <v>1</v>
      </c>
      <c r="G28" s="12" t="str">
        <f t="shared" si="5"/>
        <v>Laag</v>
      </c>
    </row>
    <row r="29" spans="2:7" x14ac:dyDescent="0.2">
      <c r="B29" s="4" t="s">
        <v>51</v>
      </c>
      <c r="C29" s="3" t="s">
        <v>88</v>
      </c>
      <c r="D29" s="12">
        <v>2</v>
      </c>
      <c r="E29" s="12">
        <v>4</v>
      </c>
      <c r="F29" s="12">
        <f t="shared" si="4"/>
        <v>8</v>
      </c>
      <c r="G29" s="12" t="str">
        <f t="shared" si="5"/>
        <v>Middel</v>
      </c>
    </row>
    <row r="30" spans="2:7" x14ac:dyDescent="0.2">
      <c r="B30" s="4" t="s">
        <v>52</v>
      </c>
      <c r="C30" s="3" t="s">
        <v>89</v>
      </c>
      <c r="D30" s="12">
        <v>3</v>
      </c>
      <c r="E30" s="12">
        <v>5</v>
      </c>
      <c r="F30" s="12">
        <f t="shared" si="4"/>
        <v>15</v>
      </c>
      <c r="G30" s="12" t="str">
        <f t="shared" si="5"/>
        <v>Hoog</v>
      </c>
    </row>
    <row r="31" spans="2:7" x14ac:dyDescent="0.2">
      <c r="B31" s="4" t="s">
        <v>53</v>
      </c>
      <c r="C31" s="3" t="s">
        <v>90</v>
      </c>
      <c r="D31" s="12">
        <v>2</v>
      </c>
      <c r="E31" s="12">
        <v>4</v>
      </c>
      <c r="F31" s="12">
        <f t="shared" si="4"/>
        <v>8</v>
      </c>
      <c r="G31" s="12" t="str">
        <f t="shared" si="5"/>
        <v>Middel</v>
      </c>
    </row>
    <row r="32" spans="2:7" x14ac:dyDescent="0.2">
      <c r="B32" s="4" t="s">
        <v>54</v>
      </c>
      <c r="C32" s="3" t="s">
        <v>91</v>
      </c>
      <c r="D32" s="12">
        <v>3</v>
      </c>
      <c r="E32" s="12">
        <v>5</v>
      </c>
      <c r="F32" s="12">
        <f t="shared" si="4"/>
        <v>15</v>
      </c>
      <c r="G32" s="12" t="str">
        <f t="shared" si="5"/>
        <v>Hoog</v>
      </c>
    </row>
    <row r="33" spans="2:7" x14ac:dyDescent="0.2">
      <c r="B33" s="4" t="s">
        <v>55</v>
      </c>
      <c r="C33" s="3" t="s">
        <v>92</v>
      </c>
      <c r="D33" s="12">
        <v>4</v>
      </c>
      <c r="E33" s="12">
        <v>2</v>
      </c>
      <c r="F33" s="12">
        <f t="shared" si="4"/>
        <v>8</v>
      </c>
      <c r="G33" s="12" t="str">
        <f t="shared" si="5"/>
        <v>Middel</v>
      </c>
    </row>
    <row r="34" spans="2:7" x14ac:dyDescent="0.2">
      <c r="B34" s="4" t="s">
        <v>56</v>
      </c>
      <c r="C34" s="3" t="s">
        <v>93</v>
      </c>
      <c r="D34" s="12">
        <v>5</v>
      </c>
      <c r="E34" s="12">
        <v>3</v>
      </c>
      <c r="F34" s="12">
        <f t="shared" si="4"/>
        <v>15</v>
      </c>
      <c r="G34" s="12" t="str">
        <f t="shared" si="5"/>
        <v>Hoog</v>
      </c>
    </row>
    <row r="35" spans="2:7" x14ac:dyDescent="0.2">
      <c r="B35" s="4" t="s">
        <v>57</v>
      </c>
      <c r="C35" s="3" t="s">
        <v>94</v>
      </c>
      <c r="D35" s="12">
        <v>2</v>
      </c>
      <c r="E35" s="12">
        <v>4</v>
      </c>
      <c r="F35" s="12">
        <f t="shared" si="4"/>
        <v>8</v>
      </c>
      <c r="G35" s="12" t="str">
        <f t="shared" si="5"/>
        <v>Middel</v>
      </c>
    </row>
    <row r="36" spans="2:7" x14ac:dyDescent="0.2">
      <c r="B36" s="4" t="s">
        <v>58</v>
      </c>
      <c r="C36" s="3" t="s">
        <v>95</v>
      </c>
      <c r="D36" s="12">
        <v>3</v>
      </c>
      <c r="E36" s="12">
        <v>5</v>
      </c>
      <c r="F36" s="12">
        <f t="shared" si="4"/>
        <v>15</v>
      </c>
      <c r="G36" s="12" t="str">
        <f t="shared" si="5"/>
        <v>Hoog</v>
      </c>
    </row>
    <row r="37" spans="2:7" x14ac:dyDescent="0.2">
      <c r="B37" s="4" t="s">
        <v>59</v>
      </c>
      <c r="C37" s="3" t="s">
        <v>96</v>
      </c>
      <c r="D37" s="12">
        <v>4</v>
      </c>
      <c r="E37" s="12">
        <v>2</v>
      </c>
      <c r="F37" s="12">
        <f t="shared" si="4"/>
        <v>8</v>
      </c>
      <c r="G37" s="12" t="str">
        <f t="shared" si="5"/>
        <v>Middel</v>
      </c>
    </row>
    <row r="38" spans="2:7" x14ac:dyDescent="0.2">
      <c r="B38" s="4" t="s">
        <v>60</v>
      </c>
      <c r="C38" s="3" t="s">
        <v>97</v>
      </c>
      <c r="D38" s="12">
        <v>5</v>
      </c>
      <c r="E38" s="12">
        <v>3</v>
      </c>
      <c r="F38" s="12">
        <f t="shared" si="4"/>
        <v>15</v>
      </c>
      <c r="G38" s="12" t="str">
        <f t="shared" si="5"/>
        <v>Hoog</v>
      </c>
    </row>
    <row r="39" spans="2:7" x14ac:dyDescent="0.2">
      <c r="B39" s="4" t="s">
        <v>61</v>
      </c>
      <c r="C39" s="3" t="s">
        <v>98</v>
      </c>
      <c r="D39" s="12">
        <v>2</v>
      </c>
      <c r="E39" s="12">
        <v>4</v>
      </c>
      <c r="F39" s="12">
        <f t="shared" si="4"/>
        <v>8</v>
      </c>
      <c r="G39" s="12" t="str">
        <f t="shared" si="5"/>
        <v>Middel</v>
      </c>
    </row>
    <row r="40" spans="2:7" x14ac:dyDescent="0.2">
      <c r="B40" s="4" t="s">
        <v>62</v>
      </c>
      <c r="C40" s="3" t="s">
        <v>99</v>
      </c>
      <c r="D40" s="12">
        <v>3</v>
      </c>
      <c r="E40" s="12">
        <v>5</v>
      </c>
      <c r="F40" s="12">
        <f t="shared" si="4"/>
        <v>15</v>
      </c>
      <c r="G40" s="12" t="str">
        <f t="shared" si="5"/>
        <v>Hoog</v>
      </c>
    </row>
    <row r="41" spans="2:7" x14ac:dyDescent="0.2">
      <c r="B41" s="4" t="s">
        <v>63</v>
      </c>
      <c r="C41" s="3" t="s">
        <v>100</v>
      </c>
      <c r="D41" s="12">
        <v>4</v>
      </c>
      <c r="E41" s="12">
        <v>2</v>
      </c>
      <c r="F41" s="12">
        <f t="shared" si="4"/>
        <v>8</v>
      </c>
      <c r="G41" s="12" t="str">
        <f t="shared" si="5"/>
        <v>Middel</v>
      </c>
    </row>
    <row r="42" spans="2:7" x14ac:dyDescent="0.2">
      <c r="B42" s="4" t="s">
        <v>64</v>
      </c>
      <c r="C42" s="3" t="s">
        <v>101</v>
      </c>
      <c r="D42" s="12">
        <v>5</v>
      </c>
      <c r="E42" s="12">
        <v>3</v>
      </c>
      <c r="F42" s="12">
        <f t="shared" si="4"/>
        <v>15</v>
      </c>
      <c r="G42" s="12" t="str">
        <f t="shared" si="5"/>
        <v>Hoog</v>
      </c>
    </row>
    <row r="43" spans="2:7" x14ac:dyDescent="0.2">
      <c r="B43" s="4" t="s">
        <v>65</v>
      </c>
      <c r="C43" s="3" t="s">
        <v>102</v>
      </c>
      <c r="D43" s="12">
        <v>5</v>
      </c>
      <c r="E43" s="12">
        <v>5</v>
      </c>
      <c r="F43" s="12">
        <f t="shared" si="4"/>
        <v>25</v>
      </c>
      <c r="G43" s="12" t="str">
        <f t="shared" si="5"/>
        <v>Hoog</v>
      </c>
    </row>
    <row r="44" spans="2:7" x14ac:dyDescent="0.2">
      <c r="B44" s="4" t="s">
        <v>66</v>
      </c>
      <c r="C44" s="3" t="s">
        <v>103</v>
      </c>
      <c r="D44" s="12">
        <v>1</v>
      </c>
      <c r="E44" s="12">
        <v>1</v>
      </c>
      <c r="F44" s="12">
        <f t="shared" si="4"/>
        <v>1</v>
      </c>
      <c r="G44" s="12" t="str">
        <f t="shared" si="5"/>
        <v>Laag</v>
      </c>
    </row>
    <row r="45" spans="2:7" x14ac:dyDescent="0.2">
      <c r="B45" s="4" t="s">
        <v>67</v>
      </c>
      <c r="C45" s="3" t="s">
        <v>104</v>
      </c>
      <c r="D45" s="12">
        <v>5</v>
      </c>
      <c r="E45" s="12">
        <v>5</v>
      </c>
      <c r="F45" s="12">
        <f t="shared" si="4"/>
        <v>25</v>
      </c>
      <c r="G45" s="12" t="str">
        <f t="shared" si="5"/>
        <v>Hoog</v>
      </c>
    </row>
    <row r="46" spans="2:7" x14ac:dyDescent="0.2">
      <c r="B46" s="4" t="s">
        <v>68</v>
      </c>
      <c r="C46" s="3" t="s">
        <v>105</v>
      </c>
      <c r="D46" s="12">
        <v>1</v>
      </c>
      <c r="E46" s="12">
        <v>1</v>
      </c>
      <c r="F46" s="12">
        <f t="shared" si="4"/>
        <v>1</v>
      </c>
      <c r="G46" s="12" t="str">
        <f t="shared" si="5"/>
        <v>Laag</v>
      </c>
    </row>
    <row r="47" spans="2:7" x14ac:dyDescent="0.2">
      <c r="B47" s="4" t="s">
        <v>69</v>
      </c>
      <c r="C47" s="3" t="s">
        <v>106</v>
      </c>
      <c r="D47" s="12">
        <v>2</v>
      </c>
      <c r="E47" s="12">
        <v>4</v>
      </c>
      <c r="F47" s="12">
        <f t="shared" si="4"/>
        <v>8</v>
      </c>
      <c r="G47" s="12" t="str">
        <f t="shared" si="5"/>
        <v>Middel</v>
      </c>
    </row>
    <row r="48" spans="2:7" x14ac:dyDescent="0.2">
      <c r="B48" s="4" t="s">
        <v>70</v>
      </c>
      <c r="C48" s="3" t="s">
        <v>107</v>
      </c>
      <c r="D48" s="12">
        <v>3</v>
      </c>
      <c r="E48" s="12">
        <v>5</v>
      </c>
      <c r="F48" s="12">
        <f t="shared" si="4"/>
        <v>15</v>
      </c>
      <c r="G48" s="12" t="str">
        <f t="shared" si="5"/>
        <v>Hoog</v>
      </c>
    </row>
    <row r="49" spans="2:7" x14ac:dyDescent="0.2">
      <c r="B49" s="4" t="s">
        <v>71</v>
      </c>
      <c r="C49" s="3" t="s">
        <v>108</v>
      </c>
      <c r="D49" s="12">
        <v>3</v>
      </c>
      <c r="E49" s="12">
        <v>5</v>
      </c>
      <c r="F49" s="12">
        <f t="shared" ref="F49" si="6">D49*E49</f>
        <v>15</v>
      </c>
      <c r="G49" s="12" t="str">
        <f t="shared" ref="G49" si="7">IF(F49&lt;=5,"Laag",IF(F49&lt;=12,"Middel","Hoog"))</f>
        <v>Hoog</v>
      </c>
    </row>
  </sheetData>
  <mergeCells count="1">
    <mergeCell ref="B1:E1"/>
  </mergeCells>
  <phoneticPr fontId="7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4"/>
  <sheetViews>
    <sheetView workbookViewId="0">
      <selection activeCell="E22" sqref="E22"/>
    </sheetView>
  </sheetViews>
  <sheetFormatPr baseColWidth="10" defaultColWidth="8.83203125" defaultRowHeight="15" x14ac:dyDescent="0.2"/>
  <cols>
    <col min="1" max="1" width="3.1640625" style="1" customWidth="1"/>
    <col min="2" max="2" width="14.5" style="1" customWidth="1"/>
    <col min="3" max="3" width="10.1640625" style="1" customWidth="1"/>
    <col min="4" max="4" width="6.1640625" style="1" customWidth="1"/>
    <col min="5" max="5" width="45.1640625" style="1" customWidth="1"/>
    <col min="6" max="6" width="17.83203125" style="1" customWidth="1"/>
    <col min="7" max="7" width="15.1640625" style="1" customWidth="1"/>
    <col min="8" max="8" width="25.6640625" style="1" bestFit="1" customWidth="1"/>
    <col min="9" max="16384" width="8.83203125" style="1"/>
  </cols>
  <sheetData>
    <row r="1" spans="2:8" s="7" customFormat="1" ht="77" customHeight="1" x14ac:dyDescent="0.55000000000000004">
      <c r="B1" s="14" t="s">
        <v>26</v>
      </c>
      <c r="C1" s="15"/>
      <c r="D1" s="16"/>
      <c r="E1" s="16"/>
      <c r="G1" s="23" t="s">
        <v>109</v>
      </c>
      <c r="H1" s="24">
        <v>45659</v>
      </c>
    </row>
    <row r="2" spans="2:8" ht="19" x14ac:dyDescent="0.25">
      <c r="B2" s="19" t="s">
        <v>5</v>
      </c>
      <c r="C2" s="19" t="s">
        <v>27</v>
      </c>
      <c r="D2" s="17"/>
    </row>
    <row r="3" spans="2:8" ht="19" x14ac:dyDescent="0.25">
      <c r="B3" s="20" t="s">
        <v>28</v>
      </c>
      <c r="C3" s="20">
        <f>COUNTIF(Risicomatrix!G3:G50,"Laag")</f>
        <v>8</v>
      </c>
      <c r="D3" s="17"/>
    </row>
    <row r="4" spans="2:8" ht="19" x14ac:dyDescent="0.25">
      <c r="B4" s="20" t="s">
        <v>29</v>
      </c>
      <c r="C4" s="20">
        <f>COUNTIF(Risicomatrix!G3:G50,"Middel")</f>
        <v>17</v>
      </c>
      <c r="D4" s="17"/>
    </row>
    <row r="5" spans="2:8" ht="19" x14ac:dyDescent="0.25">
      <c r="B5" s="20" t="s">
        <v>30</v>
      </c>
      <c r="C5" s="20">
        <f>COUNTIF(Risicomatrix!G3:G50,"Hoog")</f>
        <v>22</v>
      </c>
      <c r="D5" s="17"/>
    </row>
    <row r="6" spans="2:8" ht="19" x14ac:dyDescent="0.25">
      <c r="B6" s="26" t="s">
        <v>110</v>
      </c>
      <c r="C6" s="27">
        <f>SUM(C3:C5)</f>
        <v>47</v>
      </c>
      <c r="D6" s="17"/>
    </row>
    <row r="7" spans="2:8" ht="19" x14ac:dyDescent="0.25">
      <c r="B7" s="18"/>
      <c r="C7" s="18"/>
      <c r="D7" s="17"/>
    </row>
    <row r="8" spans="2:8" ht="19" x14ac:dyDescent="0.25">
      <c r="B8" s="21" t="s">
        <v>31</v>
      </c>
      <c r="C8" s="22"/>
      <c r="D8" s="17"/>
    </row>
    <row r="9" spans="2:8" ht="19" x14ac:dyDescent="0.25">
      <c r="B9" s="25" t="s">
        <v>32</v>
      </c>
      <c r="C9" s="25" t="s">
        <v>4</v>
      </c>
      <c r="D9" s="17"/>
    </row>
    <row r="10" spans="2:8" ht="19" x14ac:dyDescent="0.25">
      <c r="B10" s="20" t="str">
        <f>INDEX(Risicomatrix!B3:B12,MATCH(LARGE(Risicomatrix!F3:F12,1),Risicomatrix!F3:F12,0))</f>
        <v>R4</v>
      </c>
      <c r="C10" s="20">
        <f>LARGE(Risicomatrix!F3:F50,1)</f>
        <v>25</v>
      </c>
      <c r="D10" s="17"/>
    </row>
    <row r="11" spans="2:8" ht="19" x14ac:dyDescent="0.25">
      <c r="B11" s="20" t="str">
        <f>INDEX(Risicomatrix!B3:B12,MATCH(LARGE(Risicomatrix!F3:F12,2),Risicomatrix!F3:F12,0))</f>
        <v>R4</v>
      </c>
      <c r="C11" s="20">
        <f>LARGE(Risicomatrix!F3:F50,2)</f>
        <v>25</v>
      </c>
      <c r="D11" s="17"/>
    </row>
    <row r="12" spans="2:8" ht="19" x14ac:dyDescent="0.25">
      <c r="B12" s="20" t="str">
        <f>INDEX(Risicomatrix!B3:B12,MATCH(LARGE(Risicomatrix!F3:F12,3),Risicomatrix!F3:F12,0))</f>
        <v>R7</v>
      </c>
      <c r="C12" s="20">
        <f>LARGE(Risicomatrix!F3:F50,3)</f>
        <v>25</v>
      </c>
      <c r="D12" s="17"/>
    </row>
    <row r="13" spans="2:8" ht="19" x14ac:dyDescent="0.25">
      <c r="B13" s="20" t="str">
        <f>INDEX(Risicomatrix!B3:B12,MATCH(LARGE(Risicomatrix!F3:F12,4),Risicomatrix!F3:F12,0))</f>
        <v>R7</v>
      </c>
      <c r="C13" s="20">
        <f>LARGE(Risicomatrix!F3:F50,4)</f>
        <v>25</v>
      </c>
      <c r="D13" s="17"/>
    </row>
    <row r="14" spans="2:8" ht="19" x14ac:dyDescent="0.25">
      <c r="B14" s="20" t="str">
        <f>INDEX(Risicomatrix!B3:B12,MATCH(LARGE(Risicomatrix!F3:F12,5),Risicomatrix!F3:F12,0))</f>
        <v>R1</v>
      </c>
      <c r="C14" s="20">
        <f>LARGE(Risicomatrix!F3:F50,5)</f>
        <v>25</v>
      </c>
      <c r="D14" s="17"/>
    </row>
  </sheetData>
  <mergeCells count="1">
    <mergeCell ref="B8:C8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Risicomatrix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Pierre van Mouche</cp:lastModifiedBy>
  <dcterms:created xsi:type="dcterms:W3CDTF">2025-10-11T09:37:33Z</dcterms:created>
  <dcterms:modified xsi:type="dcterms:W3CDTF">2025-10-11T10:47:20Z</dcterms:modified>
</cp:coreProperties>
</file>